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9020" windowHeight="10740" activeTab="1"/>
  </bookViews>
  <sheets>
    <sheet name="kapacity" sheetId="1" r:id="rId1"/>
    <sheet name="BILANCE" sheetId="2" r:id="rId2"/>
    <sheet name="List3" sheetId="3" r:id="rId3"/>
  </sheets>
  <definedNames>
    <definedName name="_xlnm.Print_Area" localSheetId="1">'BILANCE'!$A$1:$G$44</definedName>
  </definedNames>
  <calcPr fullCalcOnLoad="1"/>
</workbook>
</file>

<file path=xl/sharedStrings.xml><?xml version="1.0" encoding="utf-8"?>
<sst xmlns="http://schemas.openxmlformats.org/spreadsheetml/2006/main" count="137" uniqueCount="84">
  <si>
    <t>byt</t>
  </si>
  <si>
    <t>administrativa</t>
  </si>
  <si>
    <t>(ks)</t>
  </si>
  <si>
    <t>(m2)</t>
  </si>
  <si>
    <t>prodejní plochy</t>
  </si>
  <si>
    <t>navštěvované veřejností</t>
  </si>
  <si>
    <t>celkem</t>
  </si>
  <si>
    <t>OD Máj</t>
  </si>
  <si>
    <t>pivovar</t>
  </si>
  <si>
    <t>mlýn</t>
  </si>
  <si>
    <t>stará škola</t>
  </si>
  <si>
    <t>škola</t>
  </si>
  <si>
    <t xml:space="preserve">balírna </t>
  </si>
  <si>
    <t>stávající</t>
  </si>
  <si>
    <t>sokolovna</t>
  </si>
  <si>
    <t>blok 1 (část stávající)</t>
  </si>
  <si>
    <t>blok 1 (část návrh)</t>
  </si>
  <si>
    <t>blok 2 (část stávající)</t>
  </si>
  <si>
    <t>blok 2 (část návrh)</t>
  </si>
  <si>
    <t>prodejní jednotky</t>
  </si>
  <si>
    <t>pozn.</t>
  </si>
  <si>
    <t>stávající fce</t>
  </si>
  <si>
    <t>2 nové domy</t>
  </si>
  <si>
    <t>?</t>
  </si>
  <si>
    <t>MÚ</t>
  </si>
  <si>
    <t>1dům + city delvita</t>
  </si>
  <si>
    <t>nově infocentrum</t>
  </si>
  <si>
    <t>galerie, muzeum</t>
  </si>
  <si>
    <t>admin, galerie, restaurace</t>
  </si>
  <si>
    <t>žižkova ulice</t>
  </si>
  <si>
    <t>10+1 (velkoprostor)</t>
  </si>
  <si>
    <t>knihovna</t>
  </si>
  <si>
    <t>(základní škola praktická)</t>
  </si>
  <si>
    <t>510 žáků</t>
  </si>
  <si>
    <t>70 žáků</t>
  </si>
  <si>
    <t>Potřeba odstavných a parkovacích stání</t>
  </si>
  <si>
    <t>Oo - celkem - odstavná</t>
  </si>
  <si>
    <t>Po - celkem - parkovací (návštěvnická)</t>
  </si>
  <si>
    <t>24 (1:50m2)</t>
  </si>
  <si>
    <t>102 (1:5 žáků !!)</t>
  </si>
  <si>
    <t>14 (1:5 žáků)</t>
  </si>
  <si>
    <t>15 (1:2 návštěvníků)</t>
  </si>
  <si>
    <t>Celkový potřebný počet stání</t>
  </si>
  <si>
    <t>ka = 1.0 ( stupeň automobilizace 1:2.5)</t>
  </si>
  <si>
    <t>kp = 0.8</t>
  </si>
  <si>
    <t>obec do 50000 obyvatel, centrum města mimo historické jádro, dobrá obsluha MHD</t>
  </si>
  <si>
    <t xml:space="preserve">N= Oo*Ka + Po*Ka*Kp = </t>
  </si>
  <si>
    <t>KOEFICIENTY</t>
  </si>
  <si>
    <t>admin + prodejní plocha</t>
  </si>
  <si>
    <t>polyfunkční objekt u nádraží</t>
  </si>
  <si>
    <t>admin</t>
  </si>
  <si>
    <t>prodej</t>
  </si>
  <si>
    <t>veřej</t>
  </si>
  <si>
    <t>2300 / 510 žáků</t>
  </si>
  <si>
    <t>800 / 70 žáků</t>
  </si>
  <si>
    <t>250 / 30 návštěvníků</t>
  </si>
  <si>
    <t>druh stavby</t>
  </si>
  <si>
    <t>Kapacity území</t>
  </si>
  <si>
    <t>Pozn. Uvedené plochy jsou čisté kancelářské, prodejní, výstavní, atd.</t>
  </si>
  <si>
    <t>POŽADOVANÝ POČET STÁNÍ</t>
  </si>
  <si>
    <t>NAVRŽENÝ POČET STÁNÍ</t>
  </si>
  <si>
    <t>POČET STÁNÍ VYHOVUJE</t>
  </si>
  <si>
    <t>celkem 165 stání</t>
  </si>
  <si>
    <t>Bilance dopravy v klidu</t>
  </si>
  <si>
    <t>13 (1:35m2)</t>
  </si>
  <si>
    <t>110 (1:35m2)</t>
  </si>
  <si>
    <t>69 (1:35m2)</t>
  </si>
  <si>
    <t>22 (1:50m2)</t>
  </si>
  <si>
    <t>2 (1:50m2)</t>
  </si>
  <si>
    <t>5 (1:50m2)</t>
  </si>
  <si>
    <t>31 (1:50m2)</t>
  </si>
  <si>
    <t>65 (1:50m2)</t>
  </si>
  <si>
    <t>10 (1:50m2)</t>
  </si>
  <si>
    <t>165 * 1 + 677 * 1 * 0.8 =</t>
  </si>
  <si>
    <t>707 stání</t>
  </si>
  <si>
    <t>13 (1:50m2)</t>
  </si>
  <si>
    <t>58(1:50m2)+20(1:30m2)</t>
  </si>
  <si>
    <t>celkem 677 stání</t>
  </si>
  <si>
    <t>20 (1:30m2)</t>
  </si>
  <si>
    <t>16 (1:30m2 - průměr)</t>
  </si>
  <si>
    <t>34 (1:25m2)</t>
  </si>
  <si>
    <t>6 (1:30m2)</t>
  </si>
  <si>
    <t>12 (1:20m2)</t>
  </si>
  <si>
    <t>strana 22/38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</si>
</sst>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left" textRotation="18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selection activeCell="E33" sqref="E33"/>
    </sheetView>
  </sheetViews>
  <sheetFormatPr defaultColWidth="9.00390625" defaultRowHeight="12.75"/>
  <cols>
    <col min="1" max="1" width="39.125" style="0" customWidth="1"/>
    <col min="2" max="2" width="9.125" style="1" customWidth="1"/>
    <col min="3" max="3" width="14.00390625" style="1" bestFit="1" customWidth="1"/>
    <col min="4" max="4" width="20.125" style="1" customWidth="1"/>
    <col min="5" max="5" width="17.00390625" style="1" bestFit="1" customWidth="1"/>
    <col min="6" max="6" width="23.25390625" style="1" bestFit="1" customWidth="1"/>
    <col min="7" max="7" width="27.00390625" style="1" customWidth="1"/>
    <col min="8" max="8" width="8.25390625" style="1" bestFit="1" customWidth="1"/>
    <col min="9" max="9" width="8.625" style="1" bestFit="1" customWidth="1"/>
    <col min="10" max="13" width="9.125" style="1" customWidth="1"/>
  </cols>
  <sheetData>
    <row r="1" ht="18">
      <c r="A1" s="10" t="s">
        <v>57</v>
      </c>
    </row>
    <row r="2" ht="13.5" thickBot="1"/>
    <row r="3" spans="1:7" ht="13.5" thickTop="1">
      <c r="A3" s="16" t="s">
        <v>56</v>
      </c>
      <c r="B3" s="17" t="s">
        <v>0</v>
      </c>
      <c r="C3" s="17" t="s">
        <v>1</v>
      </c>
      <c r="D3" s="17" t="s">
        <v>4</v>
      </c>
      <c r="E3" s="17" t="s">
        <v>19</v>
      </c>
      <c r="F3" s="17" t="s">
        <v>5</v>
      </c>
      <c r="G3" s="18" t="s">
        <v>20</v>
      </c>
    </row>
    <row r="4" spans="1:12" ht="12.75">
      <c r="A4" s="19"/>
      <c r="B4" s="6" t="s">
        <v>2</v>
      </c>
      <c r="C4" s="6" t="s">
        <v>3</v>
      </c>
      <c r="D4" s="6" t="s">
        <v>3</v>
      </c>
      <c r="E4" s="6" t="s">
        <v>2</v>
      </c>
      <c r="F4" s="6" t="s">
        <v>3</v>
      </c>
      <c r="G4" s="20"/>
      <c r="K4" s="1" t="s">
        <v>50</v>
      </c>
      <c r="L4" s="1">
        <v>0.6</v>
      </c>
    </row>
    <row r="5" spans="1:12" ht="13.5" thickBot="1">
      <c r="A5" s="27"/>
      <c r="B5" s="28"/>
      <c r="C5" s="28"/>
      <c r="D5" s="28"/>
      <c r="E5" s="28"/>
      <c r="F5" s="28"/>
      <c r="G5" s="29"/>
      <c r="K5" s="1" t="s">
        <v>51</v>
      </c>
      <c r="L5" s="1">
        <v>0.6</v>
      </c>
    </row>
    <row r="6" spans="1:12" ht="13.5" thickTop="1">
      <c r="A6" s="19" t="s">
        <v>15</v>
      </c>
      <c r="B6" s="21">
        <v>50</v>
      </c>
      <c r="C6" s="21"/>
      <c r="D6" s="21">
        <f>1900*L5</f>
        <v>1140</v>
      </c>
      <c r="E6" s="21">
        <v>12</v>
      </c>
      <c r="F6" s="21"/>
      <c r="G6" s="22" t="s">
        <v>21</v>
      </c>
      <c r="K6" s="1" t="s">
        <v>52</v>
      </c>
      <c r="L6" s="1">
        <v>0.6</v>
      </c>
    </row>
    <row r="7" spans="1:7" ht="12.75">
      <c r="A7" s="19" t="s">
        <v>16</v>
      </c>
      <c r="B7" s="21">
        <v>10</v>
      </c>
      <c r="C7" s="21">
        <f>750*L4</f>
        <v>450</v>
      </c>
      <c r="D7" s="21">
        <f>200*L5</f>
        <v>120</v>
      </c>
      <c r="E7" s="21">
        <v>1</v>
      </c>
      <c r="F7" s="21"/>
      <c r="G7" s="22" t="s">
        <v>22</v>
      </c>
    </row>
    <row r="8" spans="1:7" ht="12.75">
      <c r="A8" s="19" t="s">
        <v>17</v>
      </c>
      <c r="B8" s="21">
        <v>15</v>
      </c>
      <c r="C8" s="21"/>
      <c r="D8" s="21">
        <f>450*L5</f>
        <v>270</v>
      </c>
      <c r="E8" s="21">
        <v>3</v>
      </c>
      <c r="F8" s="21">
        <f>1000*L6</f>
        <v>600</v>
      </c>
      <c r="G8" s="22" t="s">
        <v>13</v>
      </c>
    </row>
    <row r="9" spans="1:7" ht="12.75">
      <c r="A9" s="19" t="s">
        <v>18</v>
      </c>
      <c r="B9" s="21">
        <v>70</v>
      </c>
      <c r="C9" s="21"/>
      <c r="D9" s="21">
        <f>5900*L5</f>
        <v>3540</v>
      </c>
      <c r="E9" s="21" t="s">
        <v>30</v>
      </c>
      <c r="F9" s="21"/>
      <c r="G9" s="22" t="s">
        <v>25</v>
      </c>
    </row>
    <row r="10" spans="1:13" s="14" customFormat="1" ht="12.75">
      <c r="A10" s="23" t="s">
        <v>49</v>
      </c>
      <c r="B10" s="24"/>
      <c r="C10" s="24">
        <f>6400*L4</f>
        <v>3840</v>
      </c>
      <c r="D10" s="24">
        <f>2600*L5</f>
        <v>1560</v>
      </c>
      <c r="E10" s="24">
        <v>5</v>
      </c>
      <c r="F10" s="24"/>
      <c r="G10" s="25" t="s">
        <v>48</v>
      </c>
      <c r="H10" s="15"/>
      <c r="I10" s="15"/>
      <c r="J10" s="15"/>
      <c r="K10" s="15"/>
      <c r="L10" s="15"/>
      <c r="M10" s="15"/>
    </row>
    <row r="11" spans="1:7" ht="12.75">
      <c r="A11" s="19" t="s">
        <v>7</v>
      </c>
      <c r="B11" s="21"/>
      <c r="C11" s="21"/>
      <c r="D11" s="21">
        <f>5000*0.65</f>
        <v>3250</v>
      </c>
      <c r="E11" s="21" t="s">
        <v>23</v>
      </c>
      <c r="F11" s="21"/>
      <c r="G11" s="22" t="s">
        <v>21</v>
      </c>
    </row>
    <row r="12" spans="1:7" ht="12.75">
      <c r="A12" s="19" t="s">
        <v>8</v>
      </c>
      <c r="B12" s="21"/>
      <c r="C12" s="21">
        <f>4000*L4</f>
        <v>2400</v>
      </c>
      <c r="D12" s="21">
        <f>800*L5</f>
        <v>480</v>
      </c>
      <c r="E12" s="21">
        <v>5</v>
      </c>
      <c r="F12" s="21">
        <f>800*L6</f>
        <v>480</v>
      </c>
      <c r="G12" s="22" t="s">
        <v>28</v>
      </c>
    </row>
    <row r="13" spans="1:7" ht="12.75">
      <c r="A13" s="19" t="s">
        <v>12</v>
      </c>
      <c r="B13" s="21"/>
      <c r="C13" s="21"/>
      <c r="D13" s="21"/>
      <c r="E13" s="21"/>
      <c r="F13" s="21">
        <f>1400*L6</f>
        <v>840</v>
      </c>
      <c r="G13" s="22" t="s">
        <v>24</v>
      </c>
    </row>
    <row r="14" spans="1:7" ht="12.75">
      <c r="A14" s="19" t="s">
        <v>9</v>
      </c>
      <c r="B14" s="21"/>
      <c r="C14" s="21"/>
      <c r="D14" s="21"/>
      <c r="E14" s="21"/>
      <c r="F14" s="21">
        <f>2000*L6</f>
        <v>1200</v>
      </c>
      <c r="G14" s="22" t="s">
        <v>27</v>
      </c>
    </row>
    <row r="15" spans="1:7" ht="12.75">
      <c r="A15" s="19" t="s">
        <v>10</v>
      </c>
      <c r="B15" s="21"/>
      <c r="C15" s="21"/>
      <c r="D15" s="21"/>
      <c r="E15" s="21"/>
      <c r="F15" s="21">
        <f>300*L6</f>
        <v>180</v>
      </c>
      <c r="G15" s="22" t="s">
        <v>26</v>
      </c>
    </row>
    <row r="16" spans="1:11" ht="12.75">
      <c r="A16" s="19" t="s">
        <v>11</v>
      </c>
      <c r="B16" s="21"/>
      <c r="C16" s="21"/>
      <c r="D16" s="21"/>
      <c r="E16" s="21"/>
      <c r="F16" s="21" t="s">
        <v>53</v>
      </c>
      <c r="G16" s="22" t="s">
        <v>21</v>
      </c>
      <c r="K16" s="1" t="s">
        <v>33</v>
      </c>
    </row>
    <row r="17" spans="1:9" ht="12.75">
      <c r="A17" s="23" t="s">
        <v>31</v>
      </c>
      <c r="B17" s="21"/>
      <c r="C17" s="26"/>
      <c r="D17" s="26"/>
      <c r="E17" s="26"/>
      <c r="F17" s="24">
        <f>400*L6</f>
        <v>240</v>
      </c>
      <c r="G17" s="25" t="s">
        <v>21</v>
      </c>
      <c r="H17" s="2"/>
      <c r="I17" s="15"/>
    </row>
    <row r="18" spans="1:11" ht="12.75">
      <c r="A18" s="23" t="s">
        <v>32</v>
      </c>
      <c r="B18" s="21"/>
      <c r="C18" s="26"/>
      <c r="D18" s="26"/>
      <c r="E18" s="26"/>
      <c r="F18" s="24" t="s">
        <v>54</v>
      </c>
      <c r="G18" s="25" t="s">
        <v>21</v>
      </c>
      <c r="H18" s="2"/>
      <c r="K18" s="15" t="s">
        <v>34</v>
      </c>
    </row>
    <row r="19" spans="1:7" ht="12.75">
      <c r="A19" s="19" t="s">
        <v>14</v>
      </c>
      <c r="B19" s="21"/>
      <c r="C19" s="21"/>
      <c r="D19" s="21"/>
      <c r="E19" s="21"/>
      <c r="F19" s="21" t="s">
        <v>55</v>
      </c>
      <c r="G19" s="22" t="s">
        <v>21</v>
      </c>
    </row>
    <row r="20" spans="1:7" ht="13.5" thickBot="1">
      <c r="A20" s="19" t="s">
        <v>29</v>
      </c>
      <c r="B20" s="21">
        <v>20</v>
      </c>
      <c r="C20" s="21"/>
      <c r="D20" s="21">
        <v>1200</v>
      </c>
      <c r="E20" s="21">
        <v>8</v>
      </c>
      <c r="F20" s="21"/>
      <c r="G20" s="22" t="s">
        <v>21</v>
      </c>
    </row>
    <row r="21" spans="1:7" ht="14.25" thickBot="1" thickTop="1">
      <c r="A21" s="31" t="s">
        <v>6</v>
      </c>
      <c r="B21" s="32">
        <f>SUM(B6:B20)</f>
        <v>165</v>
      </c>
      <c r="C21" s="32">
        <f>SUM(C6:C20)</f>
        <v>6690</v>
      </c>
      <c r="D21" s="32">
        <f>SUM(D6:D20)</f>
        <v>11560</v>
      </c>
      <c r="E21" s="32">
        <f>SUM(E6:E20)</f>
        <v>34</v>
      </c>
      <c r="F21" s="32">
        <v>6890</v>
      </c>
      <c r="G21" s="33"/>
    </row>
    <row r="22" ht="13.5" thickTop="1"/>
    <row r="24" ht="12.75">
      <c r="A24" t="s">
        <v>58</v>
      </c>
    </row>
    <row r="29" ht="18">
      <c r="A29" s="10"/>
    </row>
    <row r="32" spans="2:7" ht="12.75">
      <c r="B32" s="2"/>
      <c r="C32" s="2"/>
      <c r="D32" s="2"/>
      <c r="E32" s="2"/>
      <c r="F32" s="2"/>
      <c r="G32" s="2"/>
    </row>
    <row r="33" spans="2:7" ht="12.75">
      <c r="B33" s="6"/>
      <c r="C33" s="6"/>
      <c r="D33" s="6"/>
      <c r="E33" s="6"/>
      <c r="F33" s="6"/>
      <c r="G33" s="6"/>
    </row>
    <row r="34" spans="1:7" ht="12.75">
      <c r="A34" s="5"/>
      <c r="B34" s="7"/>
      <c r="C34" s="7"/>
      <c r="D34" s="7"/>
      <c r="E34" s="7"/>
      <c r="F34" s="7"/>
      <c r="G34" s="7"/>
    </row>
    <row r="46" spans="1:9" ht="12.75">
      <c r="A46" s="14"/>
      <c r="C46" s="8"/>
      <c r="D46" s="8"/>
      <c r="E46" s="8"/>
      <c r="G46" s="15"/>
      <c r="H46" s="2"/>
      <c r="I46" s="8"/>
    </row>
    <row r="47" spans="1:9" ht="12.75">
      <c r="A47" s="14"/>
      <c r="C47" s="8"/>
      <c r="D47" s="8"/>
      <c r="E47" s="8"/>
      <c r="G47" s="15"/>
      <c r="H47" s="2"/>
      <c r="I47" s="15"/>
    </row>
    <row r="50" spans="1:7" ht="12.75">
      <c r="A50" s="3"/>
      <c r="B50" s="4"/>
      <c r="C50" s="4"/>
      <c r="D50" s="4"/>
      <c r="E50" s="4"/>
      <c r="F50" s="4"/>
      <c r="G50" s="4"/>
    </row>
    <row r="52" spans="1:6" ht="12.75">
      <c r="A52" s="9"/>
      <c r="B52" s="11"/>
      <c r="C52" s="11"/>
      <c r="D52" s="11"/>
      <c r="E52" s="11"/>
      <c r="F52" s="11"/>
    </row>
    <row r="53" spans="1:6" ht="12.75">
      <c r="A53" s="9"/>
      <c r="B53" s="11"/>
      <c r="C53" s="11"/>
      <c r="D53" s="11"/>
      <c r="E53" s="11"/>
      <c r="F53" s="11"/>
    </row>
    <row r="57" ht="12.75">
      <c r="A57" s="9"/>
    </row>
    <row r="60" ht="12.75">
      <c r="B60" s="12"/>
    </row>
    <row r="61" ht="12.75">
      <c r="B61" s="12"/>
    </row>
    <row r="64" ht="18">
      <c r="A64" s="10"/>
    </row>
    <row r="66" spans="2:4" ht="18">
      <c r="B66" s="12"/>
      <c r="D66" s="13"/>
    </row>
    <row r="68" spans="2:4" ht="18">
      <c r="B68" s="12"/>
      <c r="D68" s="13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6">
      <selection activeCell="H1" sqref="H1"/>
    </sheetView>
  </sheetViews>
  <sheetFormatPr defaultColWidth="9.00390625" defaultRowHeight="12.75"/>
  <cols>
    <col min="1" max="1" width="39.125" style="0" customWidth="1"/>
    <col min="2" max="2" width="9.125" style="1" customWidth="1"/>
    <col min="3" max="3" width="14.00390625" style="1" bestFit="1" customWidth="1"/>
    <col min="4" max="4" width="20.125" style="1" customWidth="1"/>
    <col min="5" max="5" width="17.00390625" style="1" bestFit="1" customWidth="1"/>
    <col min="6" max="6" width="23.25390625" style="1" bestFit="1" customWidth="1"/>
    <col min="7" max="7" width="27.00390625" style="1" customWidth="1"/>
    <col min="8" max="8" width="18.75390625" style="1" customWidth="1"/>
    <col min="9" max="9" width="8.625" style="1" bestFit="1" customWidth="1"/>
    <col min="10" max="10" width="9.125" style="1" customWidth="1"/>
  </cols>
  <sheetData>
    <row r="1" ht="18">
      <c r="A1" s="10" t="s">
        <v>63</v>
      </c>
    </row>
    <row r="4" ht="18">
      <c r="A4" s="10" t="s">
        <v>35</v>
      </c>
    </row>
    <row r="5" ht="13.5" thickBot="1"/>
    <row r="6" spans="1:7" ht="13.5" thickTop="1">
      <c r="A6" s="30"/>
      <c r="B6" s="17" t="s">
        <v>0</v>
      </c>
      <c r="C6" s="17" t="s">
        <v>1</v>
      </c>
      <c r="D6" s="17" t="s">
        <v>4</v>
      </c>
      <c r="E6" s="17" t="s">
        <v>19</v>
      </c>
      <c r="F6" s="17" t="s">
        <v>5</v>
      </c>
      <c r="G6" s="18" t="s">
        <v>20</v>
      </c>
    </row>
    <row r="7" spans="1:7" ht="12.75">
      <c r="A7" s="19"/>
      <c r="B7" s="6" t="s">
        <v>2</v>
      </c>
      <c r="C7" s="6" t="s">
        <v>3</v>
      </c>
      <c r="D7" s="6" t="s">
        <v>3</v>
      </c>
      <c r="E7" s="6" t="s">
        <v>2</v>
      </c>
      <c r="F7" s="6" t="s">
        <v>3</v>
      </c>
      <c r="G7" s="20"/>
    </row>
    <row r="8" spans="1:7" ht="13.5" thickBot="1">
      <c r="A8" s="27"/>
      <c r="B8" s="28"/>
      <c r="C8" s="28"/>
      <c r="D8" s="28"/>
      <c r="E8" s="28"/>
      <c r="F8" s="28"/>
      <c r="G8" s="29"/>
    </row>
    <row r="9" spans="1:7" ht="13.5" thickTop="1">
      <c r="A9" s="19" t="s">
        <v>15</v>
      </c>
      <c r="B9" s="21">
        <v>50</v>
      </c>
      <c r="C9" s="21"/>
      <c r="D9" s="21" t="s">
        <v>67</v>
      </c>
      <c r="E9" s="21">
        <v>12</v>
      </c>
      <c r="F9" s="21"/>
      <c r="G9" s="22" t="s">
        <v>21</v>
      </c>
    </row>
    <row r="10" spans="1:7" ht="12.75">
      <c r="A10" s="19" t="s">
        <v>16</v>
      </c>
      <c r="B10" s="21">
        <v>10</v>
      </c>
      <c r="C10" s="21" t="s">
        <v>64</v>
      </c>
      <c r="D10" s="21" t="s">
        <v>68</v>
      </c>
      <c r="E10" s="21">
        <v>1</v>
      </c>
      <c r="F10" s="21"/>
      <c r="G10" s="22" t="s">
        <v>22</v>
      </c>
    </row>
    <row r="11" spans="1:7" ht="12.75">
      <c r="A11" s="19" t="s">
        <v>17</v>
      </c>
      <c r="B11" s="21">
        <v>15</v>
      </c>
      <c r="C11" s="21"/>
      <c r="D11" s="21" t="s">
        <v>69</v>
      </c>
      <c r="E11" s="21">
        <v>3</v>
      </c>
      <c r="F11" s="21" t="s">
        <v>78</v>
      </c>
      <c r="G11" s="22" t="s">
        <v>13</v>
      </c>
    </row>
    <row r="12" spans="1:7" ht="12.75">
      <c r="A12" s="19" t="s">
        <v>18</v>
      </c>
      <c r="B12" s="21">
        <v>70</v>
      </c>
      <c r="C12" s="21"/>
      <c r="D12" s="21" t="s">
        <v>76</v>
      </c>
      <c r="E12" s="21" t="s">
        <v>30</v>
      </c>
      <c r="F12" s="21"/>
      <c r="G12" s="22" t="s">
        <v>25</v>
      </c>
    </row>
    <row r="13" spans="1:7" ht="12.75">
      <c r="A13" s="19" t="s">
        <v>49</v>
      </c>
      <c r="B13" s="21"/>
      <c r="C13" s="21" t="s">
        <v>65</v>
      </c>
      <c r="D13" s="21" t="s">
        <v>70</v>
      </c>
      <c r="E13" s="21"/>
      <c r="F13" s="21"/>
      <c r="G13" s="22"/>
    </row>
    <row r="14" spans="1:7" ht="12.75">
      <c r="A14" s="19" t="s">
        <v>7</v>
      </c>
      <c r="B14" s="21"/>
      <c r="C14" s="21"/>
      <c r="D14" s="21" t="s">
        <v>71</v>
      </c>
      <c r="E14" s="21" t="s">
        <v>23</v>
      </c>
      <c r="F14" s="21"/>
      <c r="G14" s="22" t="s">
        <v>21</v>
      </c>
    </row>
    <row r="15" spans="1:7" ht="12.75">
      <c r="A15" s="19" t="s">
        <v>8</v>
      </c>
      <c r="B15" s="21"/>
      <c r="C15" s="21" t="s">
        <v>66</v>
      </c>
      <c r="D15" s="21" t="s">
        <v>72</v>
      </c>
      <c r="E15" s="21">
        <v>5</v>
      </c>
      <c r="F15" s="21" t="s">
        <v>79</v>
      </c>
      <c r="G15" s="22" t="s">
        <v>28</v>
      </c>
    </row>
    <row r="16" spans="1:7" ht="12.75">
      <c r="A16" s="19" t="s">
        <v>12</v>
      </c>
      <c r="B16" s="21"/>
      <c r="C16" s="21"/>
      <c r="D16" s="21"/>
      <c r="E16" s="21"/>
      <c r="F16" s="21" t="s">
        <v>80</v>
      </c>
      <c r="G16" s="22" t="s">
        <v>24</v>
      </c>
    </row>
    <row r="17" spans="1:7" ht="12.75">
      <c r="A17" s="19" t="s">
        <v>9</v>
      </c>
      <c r="B17" s="21"/>
      <c r="C17" s="21"/>
      <c r="D17" s="21"/>
      <c r="E17" s="21"/>
      <c r="F17" s="21" t="s">
        <v>38</v>
      </c>
      <c r="G17" s="22" t="s">
        <v>27</v>
      </c>
    </row>
    <row r="18" spans="1:7" ht="12.75">
      <c r="A18" s="19" t="s">
        <v>10</v>
      </c>
      <c r="B18" s="21"/>
      <c r="C18" s="21"/>
      <c r="D18" s="21"/>
      <c r="E18" s="21"/>
      <c r="F18" s="21" t="s">
        <v>81</v>
      </c>
      <c r="G18" s="22" t="s">
        <v>26</v>
      </c>
    </row>
    <row r="19" spans="1:7" ht="12.75">
      <c r="A19" s="19" t="s">
        <v>11</v>
      </c>
      <c r="B19" s="21"/>
      <c r="C19" s="21"/>
      <c r="D19" s="21"/>
      <c r="E19" s="21"/>
      <c r="F19" s="21" t="s">
        <v>39</v>
      </c>
      <c r="G19" s="22" t="s">
        <v>21</v>
      </c>
    </row>
    <row r="20" spans="1:9" ht="12.75">
      <c r="A20" s="23" t="s">
        <v>31</v>
      </c>
      <c r="B20" s="21"/>
      <c r="C20" s="26"/>
      <c r="D20" s="26"/>
      <c r="E20" s="26"/>
      <c r="F20" s="21" t="s">
        <v>82</v>
      </c>
      <c r="G20" s="25" t="s">
        <v>21</v>
      </c>
      <c r="H20" s="2"/>
      <c r="I20" s="8"/>
    </row>
    <row r="21" spans="1:9" ht="12.75">
      <c r="A21" s="23" t="s">
        <v>32</v>
      </c>
      <c r="B21" s="21"/>
      <c r="C21" s="26"/>
      <c r="D21" s="26"/>
      <c r="E21" s="26"/>
      <c r="F21" s="21" t="s">
        <v>40</v>
      </c>
      <c r="G21" s="25" t="s">
        <v>21</v>
      </c>
      <c r="H21" s="2"/>
      <c r="I21" s="15"/>
    </row>
    <row r="22" spans="1:7" ht="12.75">
      <c r="A22" s="19" t="s">
        <v>14</v>
      </c>
      <c r="B22" s="21"/>
      <c r="C22" s="21"/>
      <c r="D22" s="21"/>
      <c r="E22" s="21"/>
      <c r="F22" s="21" t="s">
        <v>41</v>
      </c>
      <c r="G22" s="22" t="s">
        <v>21</v>
      </c>
    </row>
    <row r="23" spans="1:7" ht="13.5" thickBot="1">
      <c r="A23" s="19" t="s">
        <v>29</v>
      </c>
      <c r="B23" s="21">
        <v>20</v>
      </c>
      <c r="C23" s="21"/>
      <c r="D23" s="21" t="s">
        <v>75</v>
      </c>
      <c r="E23" s="21">
        <v>8</v>
      </c>
      <c r="F23" s="21"/>
      <c r="G23" s="22" t="s">
        <v>21</v>
      </c>
    </row>
    <row r="24" spans="1:7" ht="14.25" thickBot="1" thickTop="1">
      <c r="A24" s="31" t="s">
        <v>6</v>
      </c>
      <c r="B24" s="32">
        <f>SUM(B9:B23)</f>
        <v>165</v>
      </c>
      <c r="C24" s="32">
        <f>SUM(C9:C23)</f>
        <v>0</v>
      </c>
      <c r="D24" s="32">
        <f>SUM(D9:D23)</f>
        <v>0</v>
      </c>
      <c r="E24" s="32">
        <f>SUM(E9:E23)</f>
        <v>29</v>
      </c>
      <c r="F24" s="32">
        <f>SUM(F9:F23)</f>
        <v>0</v>
      </c>
      <c r="G24" s="33"/>
    </row>
    <row r="25" ht="13.5" thickTop="1"/>
    <row r="26" spans="1:7" ht="12.75">
      <c r="A26" s="9" t="s">
        <v>36</v>
      </c>
      <c r="B26" s="11">
        <v>165</v>
      </c>
      <c r="C26" s="11"/>
      <c r="D26" s="11"/>
      <c r="E26" s="11"/>
      <c r="F26" s="11"/>
      <c r="G26" s="11" t="s">
        <v>62</v>
      </c>
    </row>
    <row r="27" spans="1:7" ht="12.75">
      <c r="A27" s="9" t="s">
        <v>37</v>
      </c>
      <c r="B27" s="11">
        <v>17</v>
      </c>
      <c r="C27" s="11">
        <v>192</v>
      </c>
      <c r="D27" s="11">
        <v>225</v>
      </c>
      <c r="E27" s="11"/>
      <c r="F27" s="11">
        <v>243</v>
      </c>
      <c r="G27" s="11" t="s">
        <v>77</v>
      </c>
    </row>
    <row r="31" ht="12.75">
      <c r="A31" s="9" t="s">
        <v>42</v>
      </c>
    </row>
    <row r="32" ht="12.75">
      <c r="A32" t="s">
        <v>47</v>
      </c>
    </row>
    <row r="33" ht="12.75">
      <c r="A33" t="s">
        <v>43</v>
      </c>
    </row>
    <row r="34" spans="1:2" ht="12.75">
      <c r="A34" t="s">
        <v>44</v>
      </c>
      <c r="B34" s="12" t="s">
        <v>45</v>
      </c>
    </row>
    <row r="35" ht="12.75">
      <c r="B35" s="12"/>
    </row>
    <row r="38" ht="18">
      <c r="A38" s="10" t="s">
        <v>59</v>
      </c>
    </row>
    <row r="40" spans="1:4" ht="18">
      <c r="A40" t="s">
        <v>46</v>
      </c>
      <c r="B40" s="12" t="s">
        <v>73</v>
      </c>
      <c r="D40" s="13" t="s">
        <v>74</v>
      </c>
    </row>
    <row r="42" spans="1:6" ht="18">
      <c r="A42" s="10" t="s">
        <v>60</v>
      </c>
      <c r="B42" s="12"/>
      <c r="D42" s="13" t="s">
        <v>74</v>
      </c>
      <c r="F42" s="13" t="s">
        <v>61</v>
      </c>
    </row>
    <row r="43" ht="12.75">
      <c r="A43" s="34" t="s">
        <v>83</v>
      </c>
    </row>
    <row r="44" ht="51" customHeight="1">
      <c r="A44" s="34"/>
    </row>
  </sheetData>
  <mergeCells count="1">
    <mergeCell ref="A43:A4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SATRA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MgA. František Huber</dc:creator>
  <cp:keywords/>
  <dc:description/>
  <cp:lastModifiedBy>Heda Homolková</cp:lastModifiedBy>
  <cp:lastPrinted>2007-04-16T09:48:51Z</cp:lastPrinted>
  <dcterms:created xsi:type="dcterms:W3CDTF">2006-07-12T15:25:31Z</dcterms:created>
  <dcterms:modified xsi:type="dcterms:W3CDTF">2007-04-16T10:43:37Z</dcterms:modified>
  <cp:category/>
  <cp:version/>
  <cp:contentType/>
  <cp:contentStatus/>
</cp:coreProperties>
</file>